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2177" documentId="8_{8B535F32-ADB9-48F0-9231-EF8981E39A31}" xr6:coauthVersionLast="47" xr6:coauthVersionMax="47" xr10:uidLastSave="{8AB3354E-435E-4400-8E93-BF30E7289579}"/>
  <bookViews>
    <workbookView xWindow="-120" yWindow="-120" windowWidth="29040" windowHeight="16440" xr2:uid="{D7E99CFE-AC43-4439-8C47-ECFA0DFDD0D6}"/>
  </bookViews>
  <sheets>
    <sheet name="Assessment" sheetId="1" r:id="rId1"/>
    <sheet name="Sheet4" sheetId="4" state="hidden" r:id="rId2"/>
  </sheets>
  <definedNames>
    <definedName name="_xlnm.Print_Area" localSheetId="0">Assessment!$A$1:$D$70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69" i="1" s="1"/>
  <c r="D68" i="1"/>
  <c r="E35" i="1"/>
  <c r="D70" i="1" s="1"/>
  <c r="E31" i="1"/>
  <c r="E21" i="1" l="1"/>
  <c r="E18" i="1"/>
  <c r="E19" i="1"/>
  <c r="E20" i="1"/>
  <c r="E22" i="1"/>
  <c r="E23" i="1"/>
  <c r="E24" i="1"/>
  <c r="E25" i="1"/>
  <c r="E26" i="1"/>
  <c r="E27" i="1"/>
  <c r="E28" i="1"/>
  <c r="E29" i="1"/>
  <c r="E68" i="1"/>
  <c r="D67" i="1"/>
  <c r="E17" i="1"/>
  <c r="E62" i="1"/>
  <c r="E58" i="1"/>
  <c r="E54" i="1"/>
  <c r="E50" i="1"/>
  <c r="E46" i="1"/>
  <c r="E42" i="1"/>
  <c r="E38" i="1"/>
  <c r="E12" i="1"/>
  <c r="E13" i="1"/>
  <c r="E14" i="1"/>
  <c r="E15" i="1"/>
  <c r="E11" i="1"/>
</calcChain>
</file>

<file path=xl/sharedStrings.xml><?xml version="1.0" encoding="utf-8"?>
<sst xmlns="http://schemas.openxmlformats.org/spreadsheetml/2006/main" count="189" uniqueCount="110">
  <si>
    <t>Complexity Assessment</t>
  </si>
  <si>
    <t>1)  Change - what type of change is your initiative most closely aligned to (please select one option)?</t>
  </si>
  <si>
    <t>Grading</t>
  </si>
  <si>
    <t>Continuous Improvement</t>
  </si>
  <si>
    <t>Cyclical, repeatable changes that continually evolve e.g. improvements to existing pathways or processes</t>
  </si>
  <si>
    <t>Yes</t>
  </si>
  <si>
    <t>Transformational Change</t>
  </si>
  <si>
    <t>Definite start/stop, resulting in entirely new state. Requires fundamental shift in mindset or culture.  Too great to be actioned on top of the “day job”</t>
  </si>
  <si>
    <t>No</t>
  </si>
  <si>
    <t>Financial Sustainability</t>
  </si>
  <si>
    <t>Initiatives that will contribute to the long term financial stability and support future growth of the ICS e.g. Cost improvement projects, reducing waste etc</t>
  </si>
  <si>
    <t>Score</t>
  </si>
  <si>
    <t>Pillar 1</t>
  </si>
  <si>
    <t>Improve the lives of 100,000 people impacted by poor mental health</t>
  </si>
  <si>
    <t>N/A</t>
  </si>
  <si>
    <t>Pillar 2</t>
  </si>
  <si>
    <t>Save 55,000 children from being overweight by 2040</t>
  </si>
  <si>
    <t>Fully aligned</t>
  </si>
  <si>
    <t>Pillar 3</t>
  </si>
  <si>
    <t>Reduce health life expectancy gap from 19 years to 15 years by 2043</t>
  </si>
  <si>
    <t>Pillar 4</t>
  </si>
  <si>
    <t>Increase % of older people living well and independently in Dorset</t>
  </si>
  <si>
    <t>Pillar 5</t>
  </si>
  <si>
    <t>Add 100,000 healthy life years to the people of Dorset by 2033</t>
  </si>
  <si>
    <t>Partially aligned</t>
  </si>
  <si>
    <t>Mandated</t>
  </si>
  <si>
    <t>High</t>
  </si>
  <si>
    <t>This initiative will impact/have the potential to impact one or more of our ICS partners</t>
  </si>
  <si>
    <t>Medium</t>
  </si>
  <si>
    <t>This initiative is partner specific with no impact/dependency to any another partner</t>
  </si>
  <si>
    <t>Low</t>
  </si>
  <si>
    <t>Department specific (e.g. QI, patch releases, emergency upgrades/repairs)</t>
  </si>
  <si>
    <t>Over £2m; Requires competitive procurement</t>
  </si>
  <si>
    <t>£250k - £2m; Requires competitive procurement</t>
  </si>
  <si>
    <t>£0-£250k; Must not be contentious or high risk</t>
  </si>
  <si>
    <t>Process changes are not yet understood or documented, currently inefficient or non-standardised across departments; requires redesign of clinical workflow at ICS level</t>
  </si>
  <si>
    <t>On the to do list</t>
  </si>
  <si>
    <t>Work in progress</t>
  </si>
  <si>
    <t xml:space="preserve">Good to go </t>
  </si>
  <si>
    <t>SMART benefits are clearly understood, with tracking and reporting measures identified, linked to population health outcomes</t>
  </si>
  <si>
    <t>Significant constraints still to resolve (funding, resource, unmitigated risks)</t>
  </si>
  <si>
    <t>Requires further investigation (to determine funding, resource etc)</t>
  </si>
  <si>
    <t>Good to go</t>
  </si>
  <si>
    <t>Fully funded, resource matched and project ready to implement</t>
  </si>
  <si>
    <t>ASSESSMENT SUMMARY:</t>
  </si>
  <si>
    <t>TYPE OF CHANGE</t>
  </si>
  <si>
    <t>STRATEGIC ALIGNMENT</t>
  </si>
  <si>
    <t>IMPLEMENTATION READINESS</t>
  </si>
  <si>
    <t>Strategic Alignment</t>
  </si>
  <si>
    <t>0-5</t>
  </si>
  <si>
    <t>6-14</t>
  </si>
  <si>
    <t>15-25</t>
  </si>
  <si>
    <t>Implementation Risk</t>
  </si>
  <si>
    <t>0-9</t>
  </si>
  <si>
    <t>10-20</t>
  </si>
  <si>
    <t>21+</t>
  </si>
  <si>
    <t>Limited alignment</t>
  </si>
  <si>
    <t>Opportunities for creating increased value across the system and help tackle the financial challenges faced by the NHS</t>
  </si>
  <si>
    <t>Mandated by legislation, regulation or compliance standards</t>
  </si>
  <si>
    <t>2)  Strategic Alignment - how aligned is your project to the Five Year Forward Plan (use "Fully Aligned" only once, to indicate the primary pillar)</t>
  </si>
  <si>
    <t>4)  Scope - what impact will your initiative have across the Integrated Care System?</t>
  </si>
  <si>
    <t xml:space="preserve">5)  Financial - Has a budget been identified for your initiative? </t>
  </si>
  <si>
    <t>6)  Financial - Based on what you know now, what is the estimated budget for your project/programme?</t>
  </si>
  <si>
    <t>£</t>
  </si>
  <si>
    <t>FINANCIAL BUDGET &amp; VALUE</t>
  </si>
  <si>
    <t>Reduce and Sustain Acute Beds</t>
  </si>
  <si>
    <t>Intermediate Care Model Review</t>
  </si>
  <si>
    <t>Productivity</t>
  </si>
  <si>
    <t>Best Value Initiative</t>
  </si>
  <si>
    <t>CVD</t>
  </si>
  <si>
    <t>Falls</t>
  </si>
  <si>
    <t>Respiratory</t>
  </si>
  <si>
    <t>Prevention</t>
  </si>
  <si>
    <t>Children and Young People Mental Health</t>
  </si>
  <si>
    <t>Integrated Neighbourhood Teams</t>
  </si>
  <si>
    <t>Special Educational Needs and Disabilities</t>
  </si>
  <si>
    <t>Personal Health Commissioning</t>
  </si>
  <si>
    <t>INT</t>
  </si>
  <si>
    <t>SEND</t>
  </si>
  <si>
    <t>CYP</t>
  </si>
  <si>
    <t>Running Cost Allowance</t>
  </si>
  <si>
    <t>Fit For Future</t>
  </si>
  <si>
    <t>No Criteria to Reside Reduction</t>
  </si>
  <si>
    <t>Quality Innovation Productivity and Prevention</t>
  </si>
  <si>
    <t>Model Health System</t>
  </si>
  <si>
    <t>PHC</t>
  </si>
  <si>
    <t>Procedures of Low Clinical Value</t>
  </si>
  <si>
    <t>3)  Corporate Priorities - how aligned is your project to delivering the ICB 2024/2025 corporate priorities?</t>
  </si>
  <si>
    <t>High level overview of anticipated benefits OR not yet fully defined</t>
  </si>
  <si>
    <t>Benefits understood however further investigation needed to make them SMART and identify method for tracking and measuring</t>
  </si>
  <si>
    <t>Reconfiguration of existing IT capability; minor improvements to existing building facilities; upgrade of existing physical medical device equipment</t>
  </si>
  <si>
    <t>Data/information to make decisions or take actions views require minor remediation; knowledge or experience to perform the capability has minor gaps; policies are present and consistent across departments or county</t>
  </si>
  <si>
    <t>Data/information views to make decisions or take actions require significant remediation; knowledge or experience to perform the capability has significant gaps; policies are present but inconsistent across departments or county</t>
  </si>
  <si>
    <t>Replacement of existing IT capabilities; convergence or introduction of new IT capability; construction of new building facilities; extension to existing building facilities; introduction of new physical medical device technology</t>
  </si>
  <si>
    <t>Upgrade of existing IT capability; significant reconfiguration or modernisation of existing building facilities; standardisation of existing physical medical technology</t>
  </si>
  <si>
    <t>Impact not yet known;  data/information to make decisions or take actions does not exist; knowledge or experience to perform the capability not present; policies absent across departments or county</t>
  </si>
  <si>
    <t>Processes are partially documented/would benefit from efficiency improvement/standardised in some areas but benefit from being standardised further; redesign of clinical workflow needed at a partner level</t>
  </si>
  <si>
    <t>Processes are fully documented/efficient/standardised across departments and region/require minor improvements; redesign of clinical workflow at a department level</t>
  </si>
  <si>
    <r>
      <rPr>
        <sz val="10"/>
        <rFont val="Quicksand"/>
      </rPr>
      <t xml:space="preserve">Expanding </t>
    </r>
    <r>
      <rPr>
        <sz val="10"/>
        <color theme="1"/>
        <rFont val="Quicksand"/>
      </rPr>
      <t>existing job role; department level training or re-skilling; job role or skills standardisation</t>
    </r>
  </si>
  <si>
    <t>Department-level or individual training/re-skilling; job role or skills re-alignment</t>
  </si>
  <si>
    <t>Initiative will create job roles that do not presently exist or are no longer required; requires partner/ICS level training or re-skilling; new partner onboarding</t>
  </si>
  <si>
    <t>If mandated by what?</t>
  </si>
  <si>
    <t>Date to be implemented by:</t>
  </si>
  <si>
    <t>8)  Impact to People/Resource - what level of impact will your initiative have on teams and/or departments?</t>
  </si>
  <si>
    <t>9)  Impact to Processes - how well understood is the impact that your initiative will have on existing or future processes?</t>
  </si>
  <si>
    <t>10)  Impact to Information - what level of impact will your initiative have on existing/future data or information?</t>
  </si>
  <si>
    <t>11)   Impact to Tools/Assets/Technology - what level of impact will there be on existing or future assets and/or technology?</t>
  </si>
  <si>
    <t>12)  Benefits - how well are the benefits understood at this stage?</t>
  </si>
  <si>
    <t xml:space="preserve">13)  Ability to Implement - how much more do you need to do to start this initiative? </t>
  </si>
  <si>
    <t>7)  Financial - Based on what you know now, what is the estimated net financial benefit for your project/programme?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</si>
</sst>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0"/>
      <name val="Quicksand"/>
    </font>
    <font>
      <b/>
      <sz val="11"/>
      <color theme="0"/>
      <name val="Quicksand"/>
    </font>
    <font>
      <sz val="11"/>
      <color theme="1"/>
      <name val="Quicksand"/>
    </font>
    <font>
      <b/>
      <sz val="10"/>
      <color theme="0"/>
      <name val="Quicksand"/>
    </font>
    <font>
      <sz val="10"/>
      <color theme="1"/>
      <name val="Quicksand"/>
    </font>
    <font>
      <b/>
      <sz val="10"/>
      <color theme="1"/>
      <name val="Quicksand"/>
    </font>
    <font>
      <sz val="10"/>
      <name val="Quicksand"/>
    </font>
    <font>
      <b/>
      <sz val="22"/>
      <color theme="0"/>
      <name val="Quicksand"/>
    </font>
    <font>
      <sz val="11"/>
      <color rgb="FF009F98"/>
      <name val="Quicksand"/>
    </font>
    <font>
      <b/>
      <sz val="12"/>
      <color theme="0"/>
      <name val="Quicksand"/>
    </font>
    <font>
      <b/>
      <sz val="11"/>
      <color theme="1"/>
      <name val="Quicksand"/>
    </font>
    <font>
      <b/>
      <sz val="16"/>
      <color theme="1" tint="0.249977111117893"/>
      <name val="Quicksand"/>
    </font>
    <font>
      <sz val="11"/>
      <color rgb="FF000000"/>
      <name val="Quicksand"/>
    </font>
    <font>
      <b/>
      <sz val="10"/>
      <name val="Quicksand"/>
    </font>
  </fonts>
  <fills count="13">
    <fill>
      <patternFill patternType="none"/>
    </fill>
    <fill>
      <patternFill patternType="gray125"/>
    </fill>
    <fill>
      <patternFill patternType="solid">
        <fgColor rgb="FF009F9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1F5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5" borderId="1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2" borderId="26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vertical="center"/>
    </xf>
    <xf numFmtId="0" fontId="13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7" fontId="5" fillId="3" borderId="0" xfId="0" quotePrefix="1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9" borderId="6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wrapText="1"/>
    </xf>
    <xf numFmtId="0" fontId="4" fillId="9" borderId="16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left" vertical="center"/>
    </xf>
    <xf numFmtId="0" fontId="14" fillId="7" borderId="13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0" fontId="3" fillId="8" borderId="29" xfId="0" applyFont="1" applyFill="1" applyBorder="1"/>
    <xf numFmtId="0" fontId="5" fillId="0" borderId="31" xfId="0" applyFont="1" applyBorder="1"/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 wrapText="1"/>
    </xf>
    <xf numFmtId="164" fontId="8" fillId="11" borderId="2" xfId="0" applyNumberFormat="1" applyFont="1" applyFill="1" applyBorder="1" applyAlignment="1">
      <alignment horizontal="left" vertical="center"/>
    </xf>
    <xf numFmtId="164" fontId="12" fillId="9" borderId="22" xfId="0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vertical="top" wrapText="1"/>
    </xf>
    <xf numFmtId="0" fontId="7" fillId="11" borderId="2" xfId="0" applyFont="1" applyFill="1" applyBorder="1" applyAlignment="1">
      <alignment vertical="center"/>
    </xf>
    <xf numFmtId="0" fontId="4" fillId="12" borderId="29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wrapText="1"/>
    </xf>
    <xf numFmtId="0" fontId="6" fillId="9" borderId="3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16" fillId="6" borderId="38" xfId="0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vertical="center"/>
    </xf>
    <xf numFmtId="0" fontId="6" fillId="9" borderId="40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9" borderId="3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vertical="center"/>
    </xf>
    <xf numFmtId="0" fontId="4" fillId="10" borderId="2" xfId="0" applyFont="1" applyFill="1" applyBorder="1" applyAlignment="1">
      <alignment vertical="center"/>
    </xf>
    <xf numFmtId="0" fontId="6" fillId="9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10" fillId="9" borderId="20" xfId="0" applyFont="1" applyFill="1" applyBorder="1" applyAlignment="1">
      <alignment horizontal="left" vertical="center" wrapText="1"/>
    </xf>
    <xf numFmtId="0" fontId="10" fillId="9" borderId="21" xfId="0" applyFont="1" applyFill="1" applyBorder="1" applyAlignment="1">
      <alignment horizontal="left" vertical="center" wrapText="1"/>
    </xf>
    <xf numFmtId="0" fontId="14" fillId="7" borderId="18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left" vertical="center"/>
    </xf>
    <xf numFmtId="0" fontId="14" fillId="7" borderId="23" xfId="0" applyFont="1" applyFill="1" applyBorder="1" applyAlignment="1">
      <alignment horizontal="left" vertical="center"/>
    </xf>
    <xf numFmtId="0" fontId="14" fillId="7" borderId="24" xfId="0" applyFont="1" applyFill="1" applyBorder="1" applyAlignment="1">
      <alignment horizontal="left" vertical="center"/>
    </xf>
    <xf numFmtId="0" fontId="14" fillId="7" borderId="25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4" fillId="9" borderId="33" xfId="0" applyFont="1" applyFill="1" applyBorder="1" applyAlignment="1">
      <alignment horizontal="left" vertical="center"/>
    </xf>
    <xf numFmtId="0" fontId="4" fillId="9" borderId="34" xfId="0" applyFont="1" applyFill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9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43" xfId="0" applyFont="1" applyFill="1" applyBorder="1" applyAlignment="1">
      <alignment horizontal="center" vertical="center"/>
    </xf>
    <xf numFmtId="0" fontId="6" fillId="9" borderId="39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fgColor theme="7" tint="0.59996337778862885"/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B050"/>
      <color rgb="FFE41F5F"/>
      <color rgb="FF009F98"/>
      <color rgb="FFFF3300"/>
      <color rgb="FFFF5050"/>
      <color rgb="FFD9FFFD"/>
      <color rgb="FFABFFFB"/>
      <color rgb="FF9966FF"/>
      <color rgb="FFCC00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png"/><Relationship Id="rId18" Type="http://schemas.openxmlformats.org/officeDocument/2006/relationships/image" Target="../media/image18.sv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17" Type="http://schemas.openxmlformats.org/officeDocument/2006/relationships/image" Target="../media/image17.png"/><Relationship Id="rId2" Type="http://schemas.openxmlformats.org/officeDocument/2006/relationships/image" Target="../media/image2.svg"/><Relationship Id="rId16" Type="http://schemas.openxmlformats.org/officeDocument/2006/relationships/image" Target="../media/image16.svg"/><Relationship Id="rId20" Type="http://schemas.openxmlformats.org/officeDocument/2006/relationships/image" Target="../media/image20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24" Type="http://schemas.openxmlformats.org/officeDocument/2006/relationships/image" Target="../media/image24.sv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svg"/><Relationship Id="rId19" Type="http://schemas.openxmlformats.org/officeDocument/2006/relationships/image" Target="../media/image19.pn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4.svg"/><Relationship Id="rId22" Type="http://schemas.openxmlformats.org/officeDocument/2006/relationships/image" Target="../media/image2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185305</xdr:colOff>
      <xdr:row>41</xdr:row>
      <xdr:rowOff>40697</xdr:rowOff>
    </xdr:from>
    <xdr:to>
      <xdr:col>0</xdr:col>
      <xdr:colOff>1044460</xdr:colOff>
      <xdr:row>43</xdr:row>
      <xdr:rowOff>225482</xdr:rowOff>
    </xdr:to>
    <xdr:pic>
      <xdr:nvPicPr>
        <xdr:cNvPr id="2" name="Graphic 1" descr="Group of people with solid fill">
          <a:extLst>
            <a:ext uri="{FF2B5EF4-FFF2-40B4-BE49-F238E27FC236}">
              <a16:creationId xmlns:a16="http://schemas.microsoft.com/office/drawing/2014/main" id="{3FA3A3EE-4B98-F0E1-5304-85EE827D4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5305" y="10526856"/>
          <a:ext cx="859155" cy="868853"/>
        </a:xfrm>
        <a:prstGeom prst="rect">
          <a:avLst/>
        </a:prstGeom>
      </xdr:spPr>
    </xdr:pic>
    <xdr:clientData/>
  </xdr:twoCellAnchor>
  <xdr:twoCellAnchor editAs="oneCell">
    <xdr:from>
      <xdr:col>0</xdr:col>
      <xdr:colOff>155863</xdr:colOff>
      <xdr:row>45</xdr:row>
      <xdr:rowOff>133349</xdr:rowOff>
    </xdr:from>
    <xdr:to>
      <xdr:col>0</xdr:col>
      <xdr:colOff>1070263</xdr:colOff>
      <xdr:row>47</xdr:row>
      <xdr:rowOff>244186</xdr:rowOff>
    </xdr:to>
    <xdr:pic>
      <xdr:nvPicPr>
        <xdr:cNvPr id="3" name="Graphic 2" descr="Circles with arrows with solid fill">
          <a:extLst>
            <a:ext uri="{FF2B5EF4-FFF2-40B4-BE49-F238E27FC236}">
              <a16:creationId xmlns:a16="http://schemas.microsoft.com/office/drawing/2014/main" id="{3D895AF5-3056-8098-486A-01DDEE5EC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5863" y="11944349"/>
          <a:ext cx="914400" cy="907473"/>
        </a:xfrm>
        <a:prstGeom prst="rect">
          <a:avLst/>
        </a:prstGeom>
      </xdr:spPr>
    </xdr:pic>
    <xdr:clientData/>
  </xdr:twoCellAnchor>
  <xdr:twoCellAnchor editAs="oneCell">
    <xdr:from>
      <xdr:col>0</xdr:col>
      <xdr:colOff>155863</xdr:colOff>
      <xdr:row>37</xdr:row>
      <xdr:rowOff>38099</xdr:rowOff>
    </xdr:from>
    <xdr:to>
      <xdr:col>0</xdr:col>
      <xdr:colOff>1070263</xdr:colOff>
      <xdr:row>39</xdr:row>
      <xdr:rowOff>304800</xdr:rowOff>
    </xdr:to>
    <xdr:pic>
      <xdr:nvPicPr>
        <xdr:cNvPr id="5" name="Graphic 4" descr="Pound with solid fill">
          <a:extLst>
            <a:ext uri="{FF2B5EF4-FFF2-40B4-BE49-F238E27FC236}">
              <a16:creationId xmlns:a16="http://schemas.microsoft.com/office/drawing/2014/main" id="{7BB93BBD-34EF-3C2A-5FA3-F184A6BCD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55863" y="9242713"/>
          <a:ext cx="914400" cy="907473"/>
        </a:xfrm>
        <a:prstGeom prst="rect">
          <a:avLst/>
        </a:prstGeom>
      </xdr:spPr>
    </xdr:pic>
    <xdr:clientData/>
  </xdr:twoCellAnchor>
  <xdr:twoCellAnchor editAs="oneCell">
    <xdr:from>
      <xdr:col>0</xdr:col>
      <xdr:colOff>138545</xdr:colOff>
      <xdr:row>61</xdr:row>
      <xdr:rowOff>62345</xdr:rowOff>
    </xdr:from>
    <xdr:to>
      <xdr:col>0</xdr:col>
      <xdr:colOff>1052945</xdr:colOff>
      <xdr:row>64</xdr:row>
      <xdr:rowOff>12468</xdr:rowOff>
    </xdr:to>
    <xdr:pic>
      <xdr:nvPicPr>
        <xdr:cNvPr id="6" name="Graphic 5" descr="Traffic light with solid fill">
          <a:extLst>
            <a:ext uri="{FF2B5EF4-FFF2-40B4-BE49-F238E27FC236}">
              <a16:creationId xmlns:a16="http://schemas.microsoft.com/office/drawing/2014/main" id="{6D6F39FF-AE98-16D7-0D4F-31BA2C2D3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38545" y="17674936"/>
          <a:ext cx="914400" cy="911282"/>
        </a:xfrm>
        <a:prstGeom prst="rect">
          <a:avLst/>
        </a:prstGeom>
      </xdr:spPr>
    </xdr:pic>
    <xdr:clientData/>
  </xdr:twoCellAnchor>
  <xdr:twoCellAnchor editAs="oneCell">
    <xdr:from>
      <xdr:col>0</xdr:col>
      <xdr:colOff>194830</xdr:colOff>
      <xdr:row>11</xdr:row>
      <xdr:rowOff>152400</xdr:rowOff>
    </xdr:from>
    <xdr:to>
      <xdr:col>0</xdr:col>
      <xdr:colOff>1109230</xdr:colOff>
      <xdr:row>14</xdr:row>
      <xdr:rowOff>31749</xdr:rowOff>
    </xdr:to>
    <xdr:pic>
      <xdr:nvPicPr>
        <xdr:cNvPr id="8" name="Graphic 6" descr="Chess pieces with solid fill">
          <a:extLst>
            <a:ext uri="{FF2B5EF4-FFF2-40B4-BE49-F238E27FC236}">
              <a16:creationId xmlns:a16="http://schemas.microsoft.com/office/drawing/2014/main" id="{159847B2-EFC3-B67C-2BCB-6DDF817B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94830" y="3919105"/>
          <a:ext cx="914400" cy="944418"/>
        </a:xfrm>
        <a:prstGeom prst="rect">
          <a:avLst/>
        </a:prstGeom>
      </xdr:spPr>
    </xdr:pic>
    <xdr:clientData/>
  </xdr:twoCellAnchor>
  <xdr:twoCellAnchor editAs="oneCell">
    <xdr:from>
      <xdr:col>0</xdr:col>
      <xdr:colOff>205221</xdr:colOff>
      <xdr:row>30</xdr:row>
      <xdr:rowOff>19050</xdr:rowOff>
    </xdr:from>
    <xdr:to>
      <xdr:col>0</xdr:col>
      <xdr:colOff>1119621</xdr:colOff>
      <xdr:row>32</xdr:row>
      <xdr:rowOff>281939</xdr:rowOff>
    </xdr:to>
    <xdr:pic>
      <xdr:nvPicPr>
        <xdr:cNvPr id="11" name="Graphic 9" descr="Network with solid fill">
          <a:extLst>
            <a:ext uri="{FF2B5EF4-FFF2-40B4-BE49-F238E27FC236}">
              <a16:creationId xmlns:a16="http://schemas.microsoft.com/office/drawing/2014/main" id="{84A77500-185B-0D49-759B-626A5A566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05221" y="7621732"/>
          <a:ext cx="914400" cy="903662"/>
        </a:xfrm>
        <a:prstGeom prst="rect">
          <a:avLst/>
        </a:prstGeom>
      </xdr:spPr>
    </xdr:pic>
    <xdr:clientData/>
  </xdr:twoCellAnchor>
  <xdr:twoCellAnchor editAs="oneCell">
    <xdr:from>
      <xdr:col>0</xdr:col>
      <xdr:colOff>129887</xdr:colOff>
      <xdr:row>57</xdr:row>
      <xdr:rowOff>118629</xdr:rowOff>
    </xdr:from>
    <xdr:to>
      <xdr:col>0</xdr:col>
      <xdr:colOff>1044287</xdr:colOff>
      <xdr:row>59</xdr:row>
      <xdr:rowOff>318654</xdr:rowOff>
    </xdr:to>
    <xdr:pic>
      <xdr:nvPicPr>
        <xdr:cNvPr id="12" name="Graphic 11" descr="Bar graph with upward trend with solid fill">
          <a:extLst>
            <a:ext uri="{FF2B5EF4-FFF2-40B4-BE49-F238E27FC236}">
              <a16:creationId xmlns:a16="http://schemas.microsoft.com/office/drawing/2014/main" id="{BBEDECAF-254B-543D-C740-BF7E250AA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129887" y="16319788"/>
          <a:ext cx="914400" cy="927389"/>
        </a:xfrm>
        <a:prstGeom prst="rect">
          <a:avLst/>
        </a:prstGeom>
      </xdr:spPr>
    </xdr:pic>
    <xdr:clientData/>
  </xdr:twoCellAnchor>
  <xdr:twoCellAnchor editAs="oneCell">
    <xdr:from>
      <xdr:col>0</xdr:col>
      <xdr:colOff>139411</xdr:colOff>
      <xdr:row>49</xdr:row>
      <xdr:rowOff>96982</xdr:rowOff>
    </xdr:from>
    <xdr:to>
      <xdr:col>0</xdr:col>
      <xdr:colOff>1063336</xdr:colOff>
      <xdr:row>51</xdr:row>
      <xdr:rowOff>283672</xdr:rowOff>
    </xdr:to>
    <xdr:pic>
      <xdr:nvPicPr>
        <xdr:cNvPr id="13" name="Graphic 12" descr="Database with solid fill">
          <a:extLst>
            <a:ext uri="{FF2B5EF4-FFF2-40B4-BE49-F238E27FC236}">
              <a16:creationId xmlns:a16="http://schemas.microsoft.com/office/drawing/2014/main" id="{7451042B-97C7-F6EA-4B2A-33E367D12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139411" y="13423323"/>
          <a:ext cx="923925" cy="914053"/>
        </a:xfrm>
        <a:prstGeom prst="rect">
          <a:avLst/>
        </a:prstGeom>
      </xdr:spPr>
    </xdr:pic>
    <xdr:clientData/>
  </xdr:twoCellAnchor>
  <xdr:twoCellAnchor editAs="oneCell">
    <xdr:from>
      <xdr:col>0</xdr:col>
      <xdr:colOff>211282</xdr:colOff>
      <xdr:row>53</xdr:row>
      <xdr:rowOff>192232</xdr:rowOff>
    </xdr:from>
    <xdr:to>
      <xdr:col>0</xdr:col>
      <xdr:colOff>973282</xdr:colOff>
      <xdr:row>55</xdr:row>
      <xdr:rowOff>192232</xdr:rowOff>
    </xdr:to>
    <xdr:pic>
      <xdr:nvPicPr>
        <xdr:cNvPr id="14" name="Graphic 13" descr="Computer with solid fill">
          <a:extLst>
            <a:ext uri="{FF2B5EF4-FFF2-40B4-BE49-F238E27FC236}">
              <a16:creationId xmlns:a16="http://schemas.microsoft.com/office/drawing/2014/main" id="{141F1EF0-B214-66D1-AA78-D9279C603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211282" y="14930005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259773</xdr:colOff>
      <xdr:row>4</xdr:row>
      <xdr:rowOff>320385</xdr:rowOff>
    </xdr:from>
    <xdr:to>
      <xdr:col>0</xdr:col>
      <xdr:colOff>1070264</xdr:colOff>
      <xdr:row>6</xdr:row>
      <xdr:rowOff>351557</xdr:rowOff>
    </xdr:to>
    <xdr:pic>
      <xdr:nvPicPr>
        <xdr:cNvPr id="7" name="Graphic 6" descr="Transfer with solid fill">
          <a:extLst>
            <a:ext uri="{FF2B5EF4-FFF2-40B4-BE49-F238E27FC236}">
              <a16:creationId xmlns:a16="http://schemas.microsoft.com/office/drawing/2014/main" id="{E7B422C8-9356-D7F4-3F52-20DF74386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259773" y="1515340"/>
          <a:ext cx="810491" cy="810491"/>
        </a:xfrm>
        <a:prstGeom prst="rect">
          <a:avLst/>
        </a:prstGeom>
      </xdr:spPr>
    </xdr:pic>
    <xdr:clientData/>
  </xdr:twoCellAnchor>
  <xdr:oneCellAnchor>
    <xdr:from>
      <xdr:col>0</xdr:col>
      <xdr:colOff>203488</xdr:colOff>
      <xdr:row>20</xdr:row>
      <xdr:rowOff>228024</xdr:rowOff>
    </xdr:from>
    <xdr:ext cx="914400" cy="914400"/>
    <xdr:pic>
      <xdr:nvPicPr>
        <xdr:cNvPr id="4" name="Graphic 6" descr="Clipboard Checked with solid fill">
          <a:extLst>
            <a:ext uri="{FF2B5EF4-FFF2-40B4-BE49-F238E27FC236}">
              <a16:creationId xmlns:a16="http://schemas.microsoft.com/office/drawing/2014/main" id="{4FB5448B-84CD-43BA-8F26-3B02F6441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rcRect/>
        <a:stretch/>
      </xdr:blipFill>
      <xdr:spPr>
        <a:xfrm>
          <a:off x="203488" y="7086024"/>
          <a:ext cx="914400" cy="914400"/>
        </a:xfrm>
        <a:prstGeom prst="rect">
          <a:avLst/>
        </a:prstGeom>
      </xdr:spPr>
    </xdr:pic>
    <xdr:clientData/>
  </xdr:oneCellAnchor>
  <xdr:twoCellAnchor editAs="oneCell">
    <xdr:from>
      <xdr:col>3</xdr:col>
      <xdr:colOff>302777</xdr:colOff>
      <xdr:row>0</xdr:row>
      <xdr:rowOff>11907</xdr:rowOff>
    </xdr:from>
    <xdr:to>
      <xdr:col>4</xdr:col>
      <xdr:colOff>887217</xdr:colOff>
      <xdr:row>0</xdr:row>
      <xdr:rowOff>739271</xdr:rowOff>
    </xdr:to>
    <xdr:pic>
      <xdr:nvPicPr>
        <xdr:cNvPr id="10" name="Graphic 15">
          <a:extLst>
            <a:ext uri="{FF2B5EF4-FFF2-40B4-BE49-F238E27FC236}">
              <a16:creationId xmlns:a16="http://schemas.microsoft.com/office/drawing/2014/main" id="{1014595B-CC38-8B8E-5FBE-10ED06871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96DAC541-7B7A-43D3-8B79-37D633B846F1}">
              <asvg:svgBlip xmlns:asvg="http://schemas.microsoft.com/office/drawing/2016/SVG/main" r:embed="rId24"/>
            </a:ext>
          </a:extLst>
        </a:blip>
        <a:stretch>
          <a:fillRect/>
        </a:stretch>
      </xdr:blipFill>
      <xdr:spPr>
        <a:xfrm>
          <a:off x="11149371" y="11907"/>
          <a:ext cx="1736965" cy="727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B9BA-CE4A-4C07-AF19-DFE12BF149BD}">
  <sheetPr>
    <pageSetUpPr fitToPage="1"/>
  </sheetPr>
  <dimension ref="A1:I81"/>
  <sheetViews>
    <sheetView showGridLines="0" tabSelected="1" zoomScale="80" zoomScaleNormal="80" workbookViewId="0"/>
  </sheetViews>
  <sheetFormatPr defaultColWidth="9.140625" defaultRowHeight="20.25" x14ac:dyDescent="0.45"/>
  <cols>
    <col min="1" max="1" width="19.140625" style="2" customWidth="1"/>
    <col min="2" max="2" width="25.28515625" style="13" customWidth="1"/>
    <col min="3" max="3" width="118.140625" style="14" customWidth="1"/>
    <col min="4" max="4" width="17.28515625" style="15" customWidth="1"/>
    <col min="5" max="5" width="17.42578125" style="16" customWidth="1"/>
    <col min="6" max="16384" width="9.140625" style="2"/>
  </cols>
  <sheetData>
    <row r="1" spans="1:7" ht="60" customHeight="1" thickBot="1" x14ac:dyDescent="0.9">
      <c r="A1" s="30" t="s">
        <v>0</v>
      </c>
      <c r="B1" s="31"/>
      <c r="C1" s="31"/>
      <c r="D1" s="46"/>
      <c r="E1" s="47"/>
    </row>
    <row r="2" spans="1:7" ht="6.75" customHeight="1" thickBot="1" x14ac:dyDescent="0.5">
      <c r="A2" s="32"/>
      <c r="C2" s="80"/>
      <c r="D2" s="80"/>
      <c r="E2" s="81"/>
    </row>
    <row r="3" spans="1:7" s="3" customFormat="1" ht="26.1" customHeight="1" x14ac:dyDescent="0.45">
      <c r="A3" s="78" t="s">
        <v>1</v>
      </c>
      <c r="B3" s="79"/>
      <c r="C3" s="79"/>
      <c r="D3" s="52" t="s">
        <v>2</v>
      </c>
      <c r="E3" s="56" t="s">
        <v>11</v>
      </c>
      <c r="G3" s="2"/>
    </row>
    <row r="4" spans="1:7" s="3" customFormat="1" ht="31.5" customHeight="1" x14ac:dyDescent="0.45">
      <c r="A4" s="84"/>
      <c r="B4" s="48" t="s">
        <v>3</v>
      </c>
      <c r="C4" s="54" t="s">
        <v>4</v>
      </c>
      <c r="D4" s="55" t="s">
        <v>8</v>
      </c>
      <c r="E4" s="51"/>
      <c r="G4" s="2"/>
    </row>
    <row r="5" spans="1:7" s="3" customFormat="1" ht="30.75" customHeight="1" x14ac:dyDescent="0.45">
      <c r="A5" s="83"/>
      <c r="B5" s="22" t="s">
        <v>6</v>
      </c>
      <c r="C5" s="33" t="s">
        <v>7</v>
      </c>
      <c r="D5" s="49" t="s">
        <v>8</v>
      </c>
      <c r="E5" s="51"/>
      <c r="G5" s="2"/>
    </row>
    <row r="6" spans="1:7" s="3" customFormat="1" ht="30.75" customHeight="1" x14ac:dyDescent="0.45">
      <c r="A6" s="83"/>
      <c r="B6" s="22" t="s">
        <v>68</v>
      </c>
      <c r="C6" s="33" t="s">
        <v>57</v>
      </c>
      <c r="D6" s="49" t="s">
        <v>8</v>
      </c>
      <c r="E6" s="51"/>
      <c r="G6" s="2"/>
    </row>
    <row r="7" spans="1:7" s="3" customFormat="1" ht="29.25" customHeight="1" x14ac:dyDescent="0.45">
      <c r="A7" s="83"/>
      <c r="B7" s="22" t="s">
        <v>9</v>
      </c>
      <c r="C7" s="33" t="s">
        <v>10</v>
      </c>
      <c r="D7" s="49" t="s">
        <v>8</v>
      </c>
      <c r="E7" s="51"/>
      <c r="G7" s="2"/>
    </row>
    <row r="8" spans="1:7" s="3" customFormat="1" ht="29.25" customHeight="1" x14ac:dyDescent="0.45">
      <c r="A8" s="83"/>
      <c r="B8" s="22" t="s">
        <v>25</v>
      </c>
      <c r="C8" s="33" t="s">
        <v>58</v>
      </c>
      <c r="D8" s="49" t="s">
        <v>8</v>
      </c>
      <c r="E8" s="53">
        <f>IF(D8="yes",10,IF(D8="No",0,IF(D8="N/A",0)))</f>
        <v>0</v>
      </c>
      <c r="G8" s="2"/>
    </row>
    <row r="9" spans="1:7" s="3" customFormat="1" ht="29.25" customHeight="1" x14ac:dyDescent="0.45">
      <c r="A9" s="83"/>
      <c r="B9" s="22" t="s">
        <v>101</v>
      </c>
      <c r="C9" s="33"/>
      <c r="D9" s="22" t="s">
        <v>102</v>
      </c>
      <c r="E9" s="50"/>
      <c r="G9" s="2"/>
    </row>
    <row r="10" spans="1:7" s="3" customFormat="1" ht="26.1" customHeight="1" x14ac:dyDescent="0.45">
      <c r="A10" s="64" t="s">
        <v>59</v>
      </c>
      <c r="B10" s="65"/>
      <c r="C10" s="65"/>
      <c r="D10" s="22" t="s">
        <v>2</v>
      </c>
      <c r="E10" s="20" t="s">
        <v>11</v>
      </c>
      <c r="G10" s="2"/>
    </row>
    <row r="11" spans="1:7" s="3" customFormat="1" ht="27.75" customHeight="1" x14ac:dyDescent="0.45">
      <c r="A11" s="83"/>
      <c r="B11" s="21" t="s">
        <v>12</v>
      </c>
      <c r="C11" s="33" t="s">
        <v>13</v>
      </c>
      <c r="D11" s="35" t="s">
        <v>14</v>
      </c>
      <c r="E11" s="20">
        <f>IF(D11="Fully Aligned",10,IF(D11="Partially Aligned",5,IF(D11="Limited Alignment",3,IF(D11="Yes",10,IF(D11="N/A",0)))))</f>
        <v>0</v>
      </c>
      <c r="G11" s="2"/>
    </row>
    <row r="12" spans="1:7" s="3" customFormat="1" ht="27.75" customHeight="1" x14ac:dyDescent="0.45">
      <c r="A12" s="83"/>
      <c r="B12" s="21" t="s">
        <v>15</v>
      </c>
      <c r="C12" s="33" t="s">
        <v>16</v>
      </c>
      <c r="D12" s="35" t="s">
        <v>14</v>
      </c>
      <c r="E12" s="20">
        <f t="shared" ref="E12:E15" si="0">IF(D12="Fully Aligned",10,IF(D12="Partially Aligned",5,IF(D12="Limited Alignment",3,IF(D12="Yes",10,IF(D12="N/A",0)))))</f>
        <v>0</v>
      </c>
      <c r="G12" s="2"/>
    </row>
    <row r="13" spans="1:7" s="3" customFormat="1" ht="27.75" customHeight="1" x14ac:dyDescent="0.45">
      <c r="A13" s="83"/>
      <c r="B13" s="21" t="s">
        <v>18</v>
      </c>
      <c r="C13" s="33" t="s">
        <v>19</v>
      </c>
      <c r="D13" s="35" t="s">
        <v>14</v>
      </c>
      <c r="E13" s="20">
        <f t="shared" si="0"/>
        <v>0</v>
      </c>
      <c r="G13" s="2"/>
    </row>
    <row r="14" spans="1:7" s="3" customFormat="1" ht="27.75" customHeight="1" x14ac:dyDescent="0.45">
      <c r="A14" s="83"/>
      <c r="B14" s="21" t="s">
        <v>20</v>
      </c>
      <c r="C14" s="33" t="s">
        <v>21</v>
      </c>
      <c r="D14" s="35" t="s">
        <v>14</v>
      </c>
      <c r="E14" s="20">
        <f t="shared" si="0"/>
        <v>0</v>
      </c>
      <c r="G14" s="2"/>
    </row>
    <row r="15" spans="1:7" s="3" customFormat="1" ht="27.75" customHeight="1" x14ac:dyDescent="0.45">
      <c r="A15" s="83"/>
      <c r="B15" s="21" t="s">
        <v>22</v>
      </c>
      <c r="C15" s="33" t="s">
        <v>23</v>
      </c>
      <c r="D15" s="35" t="s">
        <v>14</v>
      </c>
      <c r="E15" s="20">
        <f t="shared" si="0"/>
        <v>0</v>
      </c>
      <c r="G15" s="2"/>
    </row>
    <row r="16" spans="1:7" s="3" customFormat="1" ht="26.1" customHeight="1" x14ac:dyDescent="0.45">
      <c r="A16" s="64" t="s">
        <v>87</v>
      </c>
      <c r="B16" s="65"/>
      <c r="C16" s="65"/>
      <c r="D16" s="22" t="s">
        <v>2</v>
      </c>
      <c r="E16" s="20" t="s">
        <v>11</v>
      </c>
      <c r="G16" s="2"/>
    </row>
    <row r="17" spans="1:7" s="3" customFormat="1" ht="26.1" customHeight="1" x14ac:dyDescent="0.45">
      <c r="A17" s="85"/>
      <c r="B17" s="87" t="s">
        <v>65</v>
      </c>
      <c r="C17" s="42" t="s">
        <v>82</v>
      </c>
      <c r="D17" s="35" t="s">
        <v>14</v>
      </c>
      <c r="E17" s="20">
        <f>IF(D17="Fully Aligned",10,IF(D17="Partially Aligned",5,IF(D17="Limited Alignment",3,IF(D17="Yes",10,IF(D17="N/A",0)))))</f>
        <v>0</v>
      </c>
      <c r="G17" s="2"/>
    </row>
    <row r="18" spans="1:7" s="3" customFormat="1" ht="26.1" customHeight="1" x14ac:dyDescent="0.45">
      <c r="A18" s="86"/>
      <c r="B18" s="88"/>
      <c r="C18" s="42" t="s">
        <v>66</v>
      </c>
      <c r="D18" s="35" t="s">
        <v>14</v>
      </c>
      <c r="E18" s="20">
        <f t="shared" ref="E18:E29" si="1">IF(D18="Fully Aligned",10,IF(D18="Partially Aligned",5,IF(D18="Limited Alignment",3,IF(D18="Yes",10,IF(D18="N/A",0)))))</f>
        <v>0</v>
      </c>
      <c r="G18" s="2"/>
    </row>
    <row r="19" spans="1:7" s="3" customFormat="1" ht="26.1" customHeight="1" x14ac:dyDescent="0.45">
      <c r="A19" s="86"/>
      <c r="B19" s="43" t="s">
        <v>85</v>
      </c>
      <c r="C19" s="42" t="s">
        <v>76</v>
      </c>
      <c r="D19" s="35" t="s">
        <v>14</v>
      </c>
      <c r="E19" s="20">
        <f t="shared" si="1"/>
        <v>0</v>
      </c>
      <c r="G19" s="2"/>
    </row>
    <row r="20" spans="1:7" s="3" customFormat="1" ht="26.1" customHeight="1" x14ac:dyDescent="0.45">
      <c r="A20" s="86"/>
      <c r="B20" s="87" t="s">
        <v>67</v>
      </c>
      <c r="C20" s="42" t="s">
        <v>83</v>
      </c>
      <c r="D20" s="35" t="s">
        <v>14</v>
      </c>
      <c r="E20" s="20">
        <f t="shared" si="1"/>
        <v>0</v>
      </c>
      <c r="G20" s="2"/>
    </row>
    <row r="21" spans="1:7" s="3" customFormat="1" ht="26.1" customHeight="1" x14ac:dyDescent="0.45">
      <c r="A21" s="86"/>
      <c r="B21" s="89"/>
      <c r="C21" s="42" t="s">
        <v>84</v>
      </c>
      <c r="D21" s="35" t="s">
        <v>14</v>
      </c>
      <c r="E21" s="20">
        <f t="shared" si="1"/>
        <v>0</v>
      </c>
      <c r="G21" s="2"/>
    </row>
    <row r="22" spans="1:7" s="3" customFormat="1" ht="26.1" customHeight="1" x14ac:dyDescent="0.45">
      <c r="A22" s="86"/>
      <c r="B22" s="88"/>
      <c r="C22" s="42" t="s">
        <v>86</v>
      </c>
      <c r="D22" s="35" t="s">
        <v>14</v>
      </c>
      <c r="E22" s="20">
        <f t="shared" si="1"/>
        <v>0</v>
      </c>
      <c r="G22" s="2"/>
    </row>
    <row r="23" spans="1:7" s="3" customFormat="1" ht="29.25" customHeight="1" x14ac:dyDescent="0.45">
      <c r="A23" s="86"/>
      <c r="B23" s="43" t="s">
        <v>80</v>
      </c>
      <c r="C23" s="42" t="s">
        <v>81</v>
      </c>
      <c r="D23" s="35" t="s">
        <v>14</v>
      </c>
      <c r="E23" s="20">
        <f t="shared" si="1"/>
        <v>0</v>
      </c>
      <c r="G23" s="2"/>
    </row>
    <row r="24" spans="1:7" s="3" customFormat="1" ht="26.1" customHeight="1" x14ac:dyDescent="0.45">
      <c r="A24" s="86"/>
      <c r="B24" s="87" t="s">
        <v>72</v>
      </c>
      <c r="C24" s="44" t="s">
        <v>69</v>
      </c>
      <c r="D24" s="35" t="s">
        <v>14</v>
      </c>
      <c r="E24" s="20">
        <f t="shared" si="1"/>
        <v>0</v>
      </c>
      <c r="G24" s="2"/>
    </row>
    <row r="25" spans="1:7" s="3" customFormat="1" ht="26.1" customHeight="1" x14ac:dyDescent="0.45">
      <c r="A25" s="86"/>
      <c r="B25" s="89"/>
      <c r="C25" s="44" t="s">
        <v>70</v>
      </c>
      <c r="D25" s="35" t="s">
        <v>14</v>
      </c>
      <c r="E25" s="20">
        <f t="shared" si="1"/>
        <v>0</v>
      </c>
      <c r="G25" s="2"/>
    </row>
    <row r="26" spans="1:7" s="3" customFormat="1" ht="26.1" customHeight="1" x14ac:dyDescent="0.45">
      <c r="A26" s="86"/>
      <c r="B26" s="88"/>
      <c r="C26" s="44" t="s">
        <v>71</v>
      </c>
      <c r="D26" s="35" t="s">
        <v>14</v>
      </c>
      <c r="E26" s="20">
        <f t="shared" si="1"/>
        <v>0</v>
      </c>
      <c r="G26" s="2"/>
    </row>
    <row r="27" spans="1:7" s="3" customFormat="1" ht="26.1" customHeight="1" x14ac:dyDescent="0.45">
      <c r="A27" s="86"/>
      <c r="B27" s="22" t="s">
        <v>77</v>
      </c>
      <c r="C27" s="44" t="s">
        <v>74</v>
      </c>
      <c r="D27" s="35" t="s">
        <v>14</v>
      </c>
      <c r="E27" s="20">
        <f t="shared" si="1"/>
        <v>0</v>
      </c>
      <c r="G27" s="2"/>
    </row>
    <row r="28" spans="1:7" s="3" customFormat="1" ht="26.1" customHeight="1" x14ac:dyDescent="0.45">
      <c r="A28" s="86"/>
      <c r="B28" s="22" t="s">
        <v>78</v>
      </c>
      <c r="C28" s="44" t="s">
        <v>75</v>
      </c>
      <c r="D28" s="35" t="s">
        <v>14</v>
      </c>
      <c r="E28" s="20">
        <f t="shared" si="1"/>
        <v>0</v>
      </c>
      <c r="G28" s="2"/>
    </row>
    <row r="29" spans="1:7" s="3" customFormat="1" ht="26.1" customHeight="1" x14ac:dyDescent="0.45">
      <c r="A29" s="84"/>
      <c r="B29" s="22" t="s">
        <v>79</v>
      </c>
      <c r="C29" s="45" t="s">
        <v>73</v>
      </c>
      <c r="D29" s="35" t="s">
        <v>14</v>
      </c>
      <c r="E29" s="20">
        <f t="shared" si="1"/>
        <v>0</v>
      </c>
      <c r="G29" s="2"/>
    </row>
    <row r="30" spans="1:7" s="3" customFormat="1" ht="26.1" customHeight="1" x14ac:dyDescent="0.45">
      <c r="A30" s="64" t="s">
        <v>60</v>
      </c>
      <c r="B30" s="65"/>
      <c r="C30" s="65"/>
      <c r="D30" s="22" t="s">
        <v>2</v>
      </c>
      <c r="E30" s="20" t="s">
        <v>11</v>
      </c>
      <c r="G30" s="2"/>
    </row>
    <row r="31" spans="1:7" s="3" customFormat="1" ht="26.1" customHeight="1" x14ac:dyDescent="0.45">
      <c r="A31" s="63"/>
      <c r="B31" s="4" t="s">
        <v>26</v>
      </c>
      <c r="C31" s="33" t="s">
        <v>27</v>
      </c>
      <c r="D31" s="60" t="s">
        <v>30</v>
      </c>
      <c r="E31" s="82">
        <f>IF(D31="High",1,IF(D31="Medium",5,IF(D31="Low",10,IF(D31="N/A",0,""))))</f>
        <v>10</v>
      </c>
      <c r="G31" s="2"/>
    </row>
    <row r="32" spans="1:7" s="3" customFormat="1" ht="26.1" customHeight="1" x14ac:dyDescent="0.45">
      <c r="A32" s="63"/>
      <c r="B32" s="5" t="s">
        <v>28</v>
      </c>
      <c r="C32" s="36" t="s">
        <v>29</v>
      </c>
      <c r="D32" s="60"/>
      <c r="E32" s="82"/>
      <c r="G32" s="2"/>
    </row>
    <row r="33" spans="1:9" s="3" customFormat="1" ht="26.1" customHeight="1" x14ac:dyDescent="0.45">
      <c r="A33" s="63"/>
      <c r="B33" s="6" t="s">
        <v>30</v>
      </c>
      <c r="C33" s="33" t="s">
        <v>31</v>
      </c>
      <c r="D33" s="60"/>
      <c r="E33" s="82"/>
      <c r="G33" s="2"/>
    </row>
    <row r="34" spans="1:9" s="3" customFormat="1" ht="26.1" customHeight="1" x14ac:dyDescent="0.45">
      <c r="A34" s="64" t="s">
        <v>61</v>
      </c>
      <c r="B34" s="65"/>
      <c r="C34" s="65"/>
      <c r="D34" s="37" t="s">
        <v>5</v>
      </c>
      <c r="E34" s="20" t="s">
        <v>11</v>
      </c>
      <c r="G34" s="2"/>
    </row>
    <row r="35" spans="1:9" s="3" customFormat="1" ht="26.1" customHeight="1" x14ac:dyDescent="0.45">
      <c r="A35" s="57" t="s">
        <v>62</v>
      </c>
      <c r="B35" s="58"/>
      <c r="C35" s="58"/>
      <c r="D35" s="40" t="s">
        <v>63</v>
      </c>
      <c r="E35" s="93">
        <f>IF(D34="yes",10,IF(D34="No",0))</f>
        <v>10</v>
      </c>
      <c r="G35" s="2"/>
    </row>
    <row r="36" spans="1:9" s="3" customFormat="1" ht="26.1" customHeight="1" x14ac:dyDescent="0.45">
      <c r="A36" s="57" t="s">
        <v>109</v>
      </c>
      <c r="B36" s="58"/>
      <c r="C36" s="58"/>
      <c r="D36" s="40" t="s">
        <v>63</v>
      </c>
      <c r="E36" s="94"/>
      <c r="G36" s="2"/>
    </row>
    <row r="37" spans="1:9" s="3" customFormat="1" ht="26.1" customHeight="1" x14ac:dyDescent="0.45">
      <c r="A37" s="90"/>
      <c r="B37" s="91"/>
      <c r="C37" s="92"/>
      <c r="D37" s="38" t="s">
        <v>2</v>
      </c>
      <c r="E37" s="20" t="s">
        <v>11</v>
      </c>
      <c r="G37" s="2"/>
    </row>
    <row r="38" spans="1:9" s="3" customFormat="1" ht="26.1" customHeight="1" x14ac:dyDescent="0.45">
      <c r="A38" s="63"/>
      <c r="B38" s="4" t="s">
        <v>26</v>
      </c>
      <c r="C38" s="33" t="s">
        <v>32</v>
      </c>
      <c r="D38" s="60" t="s">
        <v>30</v>
      </c>
      <c r="E38" s="59">
        <f>IF(D38="Mandated",10,IF(D38="high",1,IF(D38="medium",5,IF(D38="low",10,))))</f>
        <v>10</v>
      </c>
      <c r="G38" s="2"/>
    </row>
    <row r="39" spans="1:9" s="3" customFormat="1" ht="26.1" customHeight="1" x14ac:dyDescent="0.25">
      <c r="A39" s="63"/>
      <c r="B39" s="5" t="s">
        <v>28</v>
      </c>
      <c r="C39" s="33" t="s">
        <v>33</v>
      </c>
      <c r="D39" s="60"/>
      <c r="E39" s="59"/>
    </row>
    <row r="40" spans="1:9" s="3" customFormat="1" ht="26.1" customHeight="1" x14ac:dyDescent="0.25">
      <c r="A40" s="63"/>
      <c r="B40" s="6" t="s">
        <v>30</v>
      </c>
      <c r="C40" s="33" t="s">
        <v>34</v>
      </c>
      <c r="D40" s="60"/>
      <c r="E40" s="59"/>
    </row>
    <row r="41" spans="1:9" s="3" customFormat="1" ht="26.1" customHeight="1" x14ac:dyDescent="0.25">
      <c r="A41" s="64" t="s">
        <v>103</v>
      </c>
      <c r="B41" s="65"/>
      <c r="C41" s="65"/>
      <c r="D41" s="22" t="s">
        <v>2</v>
      </c>
      <c r="E41" s="20" t="s">
        <v>11</v>
      </c>
    </row>
    <row r="42" spans="1:9" s="3" customFormat="1" ht="28.5" customHeight="1" x14ac:dyDescent="0.25">
      <c r="A42" s="63"/>
      <c r="B42" s="4" t="s">
        <v>26</v>
      </c>
      <c r="C42" s="33" t="s">
        <v>100</v>
      </c>
      <c r="D42" s="60" t="s">
        <v>30</v>
      </c>
      <c r="E42" s="59">
        <f>IF(D42="Mandated",10,IF(D42="high",1,IF(D42="medium",3,IF(D42="low",10,))))</f>
        <v>10</v>
      </c>
    </row>
    <row r="43" spans="1:9" s="3" customFormat="1" ht="26.1" customHeight="1" x14ac:dyDescent="0.25">
      <c r="A43" s="63"/>
      <c r="B43" s="5" t="s">
        <v>28</v>
      </c>
      <c r="C43" s="33" t="s">
        <v>98</v>
      </c>
      <c r="D43" s="60"/>
      <c r="E43" s="59"/>
    </row>
    <row r="44" spans="1:9" s="3" customFormat="1" ht="26.1" customHeight="1" x14ac:dyDescent="0.25">
      <c r="A44" s="63"/>
      <c r="B44" s="6" t="s">
        <v>30</v>
      </c>
      <c r="C44" s="33" t="s">
        <v>99</v>
      </c>
      <c r="D44" s="60"/>
      <c r="E44" s="59"/>
      <c r="I44" s="7"/>
    </row>
    <row r="45" spans="1:9" s="3" customFormat="1" ht="26.1" customHeight="1" x14ac:dyDescent="0.25">
      <c r="A45" s="64" t="s">
        <v>104</v>
      </c>
      <c r="B45" s="65"/>
      <c r="C45" s="65"/>
      <c r="D45" s="22" t="s">
        <v>2</v>
      </c>
      <c r="E45" s="20" t="s">
        <v>11</v>
      </c>
    </row>
    <row r="46" spans="1:9" s="3" customFormat="1" ht="31.5" customHeight="1" x14ac:dyDescent="0.25">
      <c r="A46" s="63"/>
      <c r="B46" s="4" t="s">
        <v>26</v>
      </c>
      <c r="C46" s="33" t="s">
        <v>35</v>
      </c>
      <c r="D46" s="60" t="s">
        <v>30</v>
      </c>
      <c r="E46" s="59">
        <f>IF(D46="Mandated",10,IF(D46="high",1,IF(D46="medium",3,IF(D46="low",10,))))</f>
        <v>10</v>
      </c>
    </row>
    <row r="47" spans="1:9" s="3" customFormat="1" ht="31.5" customHeight="1" x14ac:dyDescent="0.25">
      <c r="A47" s="63"/>
      <c r="B47" s="5" t="s">
        <v>28</v>
      </c>
      <c r="C47" s="33" t="s">
        <v>96</v>
      </c>
      <c r="D47" s="60"/>
      <c r="E47" s="59"/>
    </row>
    <row r="48" spans="1:9" s="3" customFormat="1" ht="31.5" customHeight="1" x14ac:dyDescent="0.25">
      <c r="A48" s="63"/>
      <c r="B48" s="6" t="s">
        <v>30</v>
      </c>
      <c r="C48" s="33" t="s">
        <v>97</v>
      </c>
      <c r="D48" s="60"/>
      <c r="E48" s="59"/>
    </row>
    <row r="49" spans="1:5" s="3" customFormat="1" ht="26.1" customHeight="1" x14ac:dyDescent="0.25">
      <c r="A49" s="64" t="s">
        <v>105</v>
      </c>
      <c r="B49" s="65"/>
      <c r="C49" s="65"/>
      <c r="D49" s="22" t="s">
        <v>2</v>
      </c>
      <c r="E49" s="20" t="s">
        <v>11</v>
      </c>
    </row>
    <row r="50" spans="1:5" s="3" customFormat="1" ht="28.5" customHeight="1" x14ac:dyDescent="0.25">
      <c r="A50" s="63"/>
      <c r="B50" s="4" t="s">
        <v>26</v>
      </c>
      <c r="C50" s="33" t="s">
        <v>95</v>
      </c>
      <c r="D50" s="60" t="s">
        <v>30</v>
      </c>
      <c r="E50" s="59">
        <f>IF(D50="Mandated",10,IF(D50="high",1,IF(D50="medium",3,IF(D50="low",10,))))</f>
        <v>10</v>
      </c>
    </row>
    <row r="51" spans="1:5" s="3" customFormat="1" ht="28.5" customHeight="1" x14ac:dyDescent="0.25">
      <c r="A51" s="63"/>
      <c r="B51" s="5" t="s">
        <v>28</v>
      </c>
      <c r="C51" s="33" t="s">
        <v>92</v>
      </c>
      <c r="D51" s="60"/>
      <c r="E51" s="59"/>
    </row>
    <row r="52" spans="1:5" s="3" customFormat="1" ht="28.5" customHeight="1" x14ac:dyDescent="0.25">
      <c r="A52" s="63"/>
      <c r="B52" s="6" t="s">
        <v>30</v>
      </c>
      <c r="C52" s="34" t="s">
        <v>91</v>
      </c>
      <c r="D52" s="60"/>
      <c r="E52" s="59"/>
    </row>
    <row r="53" spans="1:5" s="3" customFormat="1" ht="26.1" customHeight="1" x14ac:dyDescent="0.25">
      <c r="A53" s="64" t="s">
        <v>106</v>
      </c>
      <c r="B53" s="65"/>
      <c r="C53" s="65"/>
      <c r="D53" s="22" t="s">
        <v>2</v>
      </c>
      <c r="E53" s="20" t="s">
        <v>11</v>
      </c>
    </row>
    <row r="54" spans="1:5" s="3" customFormat="1" ht="30" customHeight="1" x14ac:dyDescent="0.25">
      <c r="A54" s="63"/>
      <c r="B54" s="4" t="s">
        <v>26</v>
      </c>
      <c r="C54" s="33" t="s">
        <v>93</v>
      </c>
      <c r="D54" s="60" t="s">
        <v>30</v>
      </c>
      <c r="E54" s="59">
        <f>IF(D54="Mandated",10,IF(D54="high",1,IF(D54="medium",3,IF(D54="low",10,))))</f>
        <v>10</v>
      </c>
    </row>
    <row r="55" spans="1:5" s="3" customFormat="1" ht="30" customHeight="1" x14ac:dyDescent="0.25">
      <c r="A55" s="63"/>
      <c r="B55" s="5" t="s">
        <v>28</v>
      </c>
      <c r="C55" s="33" t="s">
        <v>94</v>
      </c>
      <c r="D55" s="60"/>
      <c r="E55" s="59"/>
    </row>
    <row r="56" spans="1:5" s="3" customFormat="1" ht="30" customHeight="1" x14ac:dyDescent="0.25">
      <c r="A56" s="63"/>
      <c r="B56" s="6" t="s">
        <v>30</v>
      </c>
      <c r="C56" s="33" t="s">
        <v>90</v>
      </c>
      <c r="D56" s="60"/>
      <c r="E56" s="59"/>
    </row>
    <row r="57" spans="1:5" s="3" customFormat="1" ht="26.1" customHeight="1" x14ac:dyDescent="0.25">
      <c r="A57" s="64" t="s">
        <v>107</v>
      </c>
      <c r="B57" s="65"/>
      <c r="C57" s="65"/>
      <c r="D57" s="22" t="s">
        <v>2</v>
      </c>
      <c r="E57" s="20" t="s">
        <v>11</v>
      </c>
    </row>
    <row r="58" spans="1:5" s="3" customFormat="1" ht="28.5" customHeight="1" x14ac:dyDescent="0.25">
      <c r="A58" s="63"/>
      <c r="B58" s="4" t="s">
        <v>36</v>
      </c>
      <c r="C58" s="33" t="s">
        <v>88</v>
      </c>
      <c r="D58" s="60" t="s">
        <v>42</v>
      </c>
      <c r="E58" s="59">
        <f>IF(D58="On the to do list",1,IF(D58="Work in progress",5,IF(D58="Good to go",10,)))</f>
        <v>10</v>
      </c>
    </row>
    <row r="59" spans="1:5" s="3" customFormat="1" ht="28.5" customHeight="1" x14ac:dyDescent="0.25">
      <c r="A59" s="63"/>
      <c r="B59" s="5" t="s">
        <v>37</v>
      </c>
      <c r="C59" s="33" t="s">
        <v>89</v>
      </c>
      <c r="D59" s="60"/>
      <c r="E59" s="59"/>
    </row>
    <row r="60" spans="1:5" s="3" customFormat="1" ht="28.5" customHeight="1" x14ac:dyDescent="0.25">
      <c r="A60" s="63"/>
      <c r="B60" s="6" t="s">
        <v>38</v>
      </c>
      <c r="C60" s="33" t="s">
        <v>39</v>
      </c>
      <c r="D60" s="60"/>
      <c r="E60" s="59"/>
    </row>
    <row r="61" spans="1:5" s="3" customFormat="1" ht="26.1" customHeight="1" x14ac:dyDescent="0.25">
      <c r="A61" s="64" t="s">
        <v>108</v>
      </c>
      <c r="B61" s="65"/>
      <c r="C61" s="65"/>
      <c r="D61" s="22" t="s">
        <v>2</v>
      </c>
      <c r="E61" s="20" t="s">
        <v>11</v>
      </c>
    </row>
    <row r="62" spans="1:5" s="3" customFormat="1" ht="26.1" customHeight="1" x14ac:dyDescent="0.25">
      <c r="A62" s="63"/>
      <c r="B62" s="4" t="s">
        <v>36</v>
      </c>
      <c r="C62" s="33" t="s">
        <v>40</v>
      </c>
      <c r="D62" s="60" t="s">
        <v>42</v>
      </c>
      <c r="E62" s="59">
        <f>IF(D62="On the to do list",1,IF(D62="Work in progress",5,IF(D62="Good to go",10,)))</f>
        <v>10</v>
      </c>
    </row>
    <row r="63" spans="1:5" s="3" customFormat="1" ht="26.1" customHeight="1" x14ac:dyDescent="0.25">
      <c r="A63" s="63"/>
      <c r="B63" s="5" t="s">
        <v>37</v>
      </c>
      <c r="C63" s="33" t="s">
        <v>41</v>
      </c>
      <c r="D63" s="60"/>
      <c r="E63" s="59"/>
    </row>
    <row r="64" spans="1:5" s="3" customFormat="1" ht="26.1" customHeight="1" thickBot="1" x14ac:dyDescent="0.3">
      <c r="A64" s="66"/>
      <c r="B64" s="8" t="s">
        <v>42</v>
      </c>
      <c r="C64" s="39" t="s">
        <v>43</v>
      </c>
      <c r="D64" s="61"/>
      <c r="E64" s="62"/>
    </row>
    <row r="65" spans="1:7" ht="12.75" customHeight="1" thickBot="1" x14ac:dyDescent="0.5">
      <c r="B65" s="2"/>
      <c r="C65" s="2"/>
      <c r="D65" s="2"/>
      <c r="E65" s="2"/>
    </row>
    <row r="66" spans="1:7" s="9" customFormat="1" ht="31.5" customHeight="1" x14ac:dyDescent="0.45">
      <c r="A66" s="67" t="s">
        <v>44</v>
      </c>
      <c r="B66" s="68"/>
      <c r="C66" s="68"/>
      <c r="D66" s="23"/>
      <c r="E66" s="24"/>
    </row>
    <row r="67" spans="1:7" s="9" customFormat="1" ht="32.25" customHeight="1" x14ac:dyDescent="0.25">
      <c r="A67" s="74" t="s">
        <v>45</v>
      </c>
      <c r="B67" s="75"/>
      <c r="C67" s="75"/>
      <c r="D67" s="76" t="b">
        <f>IF(D4="YES","Continuous Improvement",IF(D5="Yes","Transformational Change",IF(D7="Yes","Financial Stability",IF(D6="Yes","QIPP/Best Value Initiative",IF(D8="Yes","Mandated")))))</f>
        <v>0</v>
      </c>
      <c r="E67" s="77"/>
    </row>
    <row r="68" spans="1:7" s="9" customFormat="1" ht="32.25" customHeight="1" x14ac:dyDescent="0.25">
      <c r="A68" s="69" t="s">
        <v>64</v>
      </c>
      <c r="B68" s="70"/>
      <c r="C68" s="70"/>
      <c r="D68" s="27" t="str">
        <f>D34</f>
        <v>Yes</v>
      </c>
      <c r="E68" s="41" t="str">
        <f>D35</f>
        <v>£</v>
      </c>
    </row>
    <row r="69" spans="1:7" s="9" customFormat="1" ht="32.25" customHeight="1" x14ac:dyDescent="0.25">
      <c r="A69" s="28" t="s">
        <v>46</v>
      </c>
      <c r="B69" s="29"/>
      <c r="C69" s="29"/>
      <c r="D69" s="27">
        <f>E8+E11+E12+E13+E14+E15+E17+E18+E19+E20+E21+E22+E23+E24+E25+E26+E27+E28+E29</f>
        <v>0</v>
      </c>
      <c r="E69" s="25"/>
    </row>
    <row r="70" spans="1:7" s="9" customFormat="1" ht="32.25" customHeight="1" thickBot="1" x14ac:dyDescent="0.3">
      <c r="A70" s="71" t="s">
        <v>47</v>
      </c>
      <c r="B70" s="72"/>
      <c r="C70" s="73"/>
      <c r="D70" s="10">
        <f>+E62+E58+E54+E50+E46+E42+E31+E35</f>
        <v>80</v>
      </c>
      <c r="E70" s="26"/>
      <c r="G70" s="11"/>
    </row>
    <row r="73" spans="1:7" ht="40.5" x14ac:dyDescent="0.45">
      <c r="A73" s="12" t="s">
        <v>48</v>
      </c>
    </row>
    <row r="74" spans="1:7" x14ac:dyDescent="0.45">
      <c r="A74" s="17" t="s">
        <v>49</v>
      </c>
    </row>
    <row r="75" spans="1:7" x14ac:dyDescent="0.45">
      <c r="A75" s="18" t="s">
        <v>50</v>
      </c>
    </row>
    <row r="76" spans="1:7" x14ac:dyDescent="0.45">
      <c r="A76" s="19" t="s">
        <v>51</v>
      </c>
    </row>
    <row r="78" spans="1:7" ht="40.5" x14ac:dyDescent="0.45">
      <c r="A78" s="12" t="s">
        <v>52</v>
      </c>
    </row>
    <row r="79" spans="1:7" x14ac:dyDescent="0.45">
      <c r="A79" s="17" t="s">
        <v>53</v>
      </c>
    </row>
    <row r="80" spans="1:7" x14ac:dyDescent="0.45">
      <c r="A80" s="18" t="s">
        <v>54</v>
      </c>
    </row>
    <row r="81" spans="1:1" x14ac:dyDescent="0.45">
      <c r="A81" s="19" t="s">
        <v>55</v>
      </c>
    </row>
  </sheetData>
  <mergeCells count="49">
    <mergeCell ref="A34:C34"/>
    <mergeCell ref="A37:C37"/>
    <mergeCell ref="E35:E36"/>
    <mergeCell ref="D38:D40"/>
    <mergeCell ref="E38:E40"/>
    <mergeCell ref="D42:D44"/>
    <mergeCell ref="E42:E44"/>
    <mergeCell ref="D46:D48"/>
    <mergeCell ref="E46:E48"/>
    <mergeCell ref="A3:C3"/>
    <mergeCell ref="C2:E2"/>
    <mergeCell ref="A10:C10"/>
    <mergeCell ref="A31:A33"/>
    <mergeCell ref="D31:D33"/>
    <mergeCell ref="E31:E33"/>
    <mergeCell ref="A30:C30"/>
    <mergeCell ref="A11:A15"/>
    <mergeCell ref="A4:A9"/>
    <mergeCell ref="A16:C16"/>
    <mergeCell ref="A17:A29"/>
    <mergeCell ref="B17:B18"/>
    <mergeCell ref="B20:B22"/>
    <mergeCell ref="B24:B26"/>
    <mergeCell ref="A66:C66"/>
    <mergeCell ref="A68:C68"/>
    <mergeCell ref="A70:C70"/>
    <mergeCell ref="A67:C67"/>
    <mergeCell ref="D67:E67"/>
    <mergeCell ref="A49:C49"/>
    <mergeCell ref="D50:D52"/>
    <mergeCell ref="E50:E52"/>
    <mergeCell ref="A54:A56"/>
    <mergeCell ref="E54:E56"/>
    <mergeCell ref="E58:E60"/>
    <mergeCell ref="D62:D64"/>
    <mergeCell ref="E62:E64"/>
    <mergeCell ref="A38:A40"/>
    <mergeCell ref="A42:A44"/>
    <mergeCell ref="A50:A52"/>
    <mergeCell ref="A41:C41"/>
    <mergeCell ref="A45:C45"/>
    <mergeCell ref="A46:A48"/>
    <mergeCell ref="A58:A60"/>
    <mergeCell ref="A61:C61"/>
    <mergeCell ref="A62:A64"/>
    <mergeCell ref="A57:C57"/>
    <mergeCell ref="D54:D56"/>
    <mergeCell ref="D58:D60"/>
    <mergeCell ref="A53:C53"/>
  </mergeCells>
  <phoneticPr fontId="2" type="noConversion"/>
  <conditionalFormatting sqref="D4:D8">
    <cfRule type="cellIs" dxfId="16" priority="19" operator="equal">
      <formula>"No"</formula>
    </cfRule>
    <cfRule type="cellIs" dxfId="15" priority="20" operator="equal">
      <formula>"Yes"</formula>
    </cfRule>
  </conditionalFormatting>
  <conditionalFormatting sqref="D11:D15 D17:D29">
    <cfRule type="cellIs" dxfId="14" priority="22" operator="equal">
      <formula>"N/a"</formula>
    </cfRule>
    <cfRule type="cellIs" dxfId="13" priority="23" operator="equal">
      <formula>"Limited alignment"</formula>
    </cfRule>
    <cfRule type="cellIs" dxfId="12" priority="24" operator="equal">
      <formula>"Partially aligned"</formula>
    </cfRule>
    <cfRule type="cellIs" dxfId="11" priority="25" operator="equal">
      <formula>"Fully aligned"</formula>
    </cfRule>
  </conditionalFormatting>
  <conditionalFormatting sqref="D31 D38 D42 D46 D50 D54">
    <cfRule type="cellIs" dxfId="10" priority="16" operator="equal">
      <formula>"Low"</formula>
    </cfRule>
    <cfRule type="cellIs" dxfId="9" priority="17" operator="equal">
      <formula>"Medium"</formula>
    </cfRule>
    <cfRule type="cellIs" dxfId="8" priority="18" operator="equal">
      <formula>"High"</formula>
    </cfRule>
  </conditionalFormatting>
  <conditionalFormatting sqref="D34">
    <cfRule type="cellIs" dxfId="7" priority="14" operator="equal">
      <formula>"No"</formula>
    </cfRule>
    <cfRule type="cellIs" dxfId="6" priority="15" operator="equal">
      <formula>"Yes"</formula>
    </cfRule>
  </conditionalFormatting>
  <conditionalFormatting sqref="D58">
    <cfRule type="cellIs" dxfId="5" priority="11" operator="equal">
      <formula>"Good to go"</formula>
    </cfRule>
    <cfRule type="cellIs" dxfId="4" priority="12" operator="equal">
      <formula>"Work in progress"</formula>
    </cfRule>
    <cfRule type="cellIs" dxfId="3" priority="13" operator="equal">
      <formula>"On the to do list"</formula>
    </cfRule>
  </conditionalFormatting>
  <conditionalFormatting sqref="D62">
    <cfRule type="cellIs" dxfId="2" priority="8" operator="equal">
      <formula>"Good to go"</formula>
    </cfRule>
    <cfRule type="cellIs" dxfId="1" priority="9" operator="equal">
      <formula>"Work in progress"</formula>
    </cfRule>
    <cfRule type="cellIs" dxfId="0" priority="10" operator="equal">
      <formula>"On the to do list"</formula>
    </cfRule>
  </conditionalFormatting>
  <conditionalFormatting sqref="D68:D69">
    <cfRule type="colorScale" priority="32">
      <colorScale>
        <cfvo type="num" val="0"/>
        <cfvo type="num" val="6"/>
        <cfvo type="num" val="15"/>
        <color rgb="FFFF0000"/>
        <color rgb="FFFFC000"/>
        <color rgb="FF92D050"/>
      </colorScale>
    </cfRule>
  </conditionalFormatting>
  <conditionalFormatting sqref="D70">
    <cfRule type="colorScale" priority="31">
      <colorScale>
        <cfvo type="num" val="0"/>
        <cfvo type="num" val="10"/>
        <cfvo type="num" val="21"/>
        <color rgb="FFFF0000"/>
        <color rgb="FFFFC000"/>
        <color rgb="FF92D050"/>
      </colorScale>
    </cfRule>
  </conditionalFormatting>
  <dataValidations count="1">
    <dataValidation type="list" allowBlank="1" showInputMessage="1" showErrorMessage="1" sqref="D71:D1048576" xr:uid="{30BD1914-7E84-4AD0-AED3-B797E61B6840}">
      <formula1>#REF!</formula1>
    </dataValidation>
  </dataValidations>
  <printOptions horizontalCentered="1" verticalCentered="1"/>
  <pageMargins left="0" right="0" top="0.31496062992125984" bottom="0.27559055118110237" header="0.31496062992125984" footer="0.31496062992125984"/>
  <pageSetup paperSize="9"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398CFFD-5948-4E0B-8282-6683ECE17188}">
          <x14:formula1>
            <xm:f>Sheet4!$D$1:$D$2</xm:f>
          </x14:formula1>
          <xm:sqref>D34</xm:sqref>
        </x14:dataValidation>
        <x14:dataValidation type="list" showInputMessage="1" showErrorMessage="1" xr:uid="{2EAAB630-90F7-49CE-B0EC-A46BE20D418B}">
          <x14:formula1>
            <xm:f>Sheet4!$G$1:$G$4</xm:f>
          </x14:formula1>
          <xm:sqref>D11:D15 D17:D29</xm:sqref>
        </x14:dataValidation>
        <x14:dataValidation type="list" showInputMessage="1" showErrorMessage="1" xr:uid="{A6B4731E-466C-4A67-BA19-EFC3B435076F}">
          <x14:formula1>
            <xm:f>Sheet4!$A$2:$A$4</xm:f>
          </x14:formula1>
          <xm:sqref>D38 D31 D54 D50 D46 D42</xm:sqref>
        </x14:dataValidation>
        <x14:dataValidation type="list" showInputMessage="1" showErrorMessage="1" xr:uid="{D9A89431-13BA-4615-8CFF-516B9441EDAF}">
          <x14:formula1>
            <xm:f>Sheet4!$J$1:$J$3</xm:f>
          </x14:formula1>
          <xm:sqref>D58 D62</xm:sqref>
        </x14:dataValidation>
        <x14:dataValidation type="list" showInputMessage="1" showErrorMessage="1" xr:uid="{EC1ED051-8B9D-442A-BC22-9067B0DA706C}">
          <x14:formula1>
            <xm:f>Sheet4!$D$1:$D$3</xm:f>
          </x14:formula1>
          <xm:sqref>D4:D8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1926-44F7-43A0-B2AB-E52E4268F667}">
  <dimension ref="A1:J4"/>
  <sheetViews>
    <sheetView workbookViewId="0">
      <selection activeCell="J4" sqref="J4"/>
    </sheetView>
  </sheetViews>
  <sheetFormatPr defaultRowHeight="15" x14ac:dyDescent="0.25"/>
  <cols>
    <col min="7" max="7" width="17.7109375" bestFit="1" customWidth="1"/>
    <col min="10" max="10" width="15.140625" bestFit="1" customWidth="1"/>
  </cols>
  <sheetData>
    <row r="1" spans="1:10" x14ac:dyDescent="0.25">
      <c r="A1" t="s">
        <v>2</v>
      </c>
      <c r="D1" t="s">
        <v>5</v>
      </c>
      <c r="G1" t="s">
        <v>17</v>
      </c>
      <c r="J1" s="1" t="s">
        <v>36</v>
      </c>
    </row>
    <row r="2" spans="1:10" x14ac:dyDescent="0.25">
      <c r="A2" t="s">
        <v>30</v>
      </c>
      <c r="D2" t="s">
        <v>8</v>
      </c>
      <c r="G2" t="s">
        <v>24</v>
      </c>
      <c r="J2" s="1" t="s">
        <v>37</v>
      </c>
    </row>
    <row r="3" spans="1:10" x14ac:dyDescent="0.25">
      <c r="A3" t="s">
        <v>28</v>
      </c>
      <c r="D3" t="s">
        <v>14</v>
      </c>
      <c r="G3" t="s">
        <v>56</v>
      </c>
      <c r="J3" s="1" t="s">
        <v>42</v>
      </c>
    </row>
    <row r="4" spans="1:10" x14ac:dyDescent="0.25">
      <c r="A4" t="s">
        <v>26</v>
      </c>
      <c r="G4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Assessment</vt:lpstr>
      <vt:lpstr>Sheet4</vt:lpstr>
      <vt:lpstr>Assessment!Print_Area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2024-08-14T09:37:53Z</dcterms:created>
  <dcterms:modified xsi:type="dcterms:W3CDTF">2024-08-14T09:37:57Z</dcterms:modified>
  <cp:category/>
  <cp:contentStatus/>
</cp:coreProperties>
</file>